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5200" windowHeight="12015" activeTab="1"/>
  </bookViews>
  <sheets>
    <sheet name="概算表" sheetId="1" r:id="rId1"/>
    <sheet name="资金分配表" sheetId="2" r:id="rId2"/>
    <sheet name="Sheet2" sheetId="4" r:id="rId3"/>
    <sheet name="Sheet1" sheetId="3" state="hidden" r:id="rId4"/>
  </sheets>
  <calcPr calcId="114210"/>
</workbook>
</file>

<file path=xl/calcChain.xml><?xml version="1.0" encoding="utf-8"?>
<calcChain xmlns="http://schemas.openxmlformats.org/spreadsheetml/2006/main">
  <c r="U11" i="3"/>
  <c r="T11"/>
  <c r="S11"/>
  <c r="U10"/>
  <c r="T10"/>
  <c r="S10"/>
  <c r="U9"/>
  <c r="T9"/>
  <c r="S9"/>
  <c r="U8"/>
  <c r="T8"/>
  <c r="S8"/>
  <c r="U7"/>
  <c r="T7"/>
  <c r="S7"/>
  <c r="O10" i="1"/>
  <c r="P10"/>
  <c r="Q10"/>
  <c r="O9"/>
  <c r="P9"/>
  <c r="Q9"/>
  <c r="O8"/>
  <c r="P8"/>
  <c r="Q8"/>
  <c r="O7"/>
  <c r="P7"/>
  <c r="Q7"/>
  <c r="O6"/>
  <c r="P6"/>
  <c r="Q6"/>
</calcChain>
</file>

<file path=xl/sharedStrings.xml><?xml version="1.0" encoding="utf-8"?>
<sst xmlns="http://schemas.openxmlformats.org/spreadsheetml/2006/main" count="91" uniqueCount="53">
  <si>
    <t>附件1</t>
  </si>
  <si>
    <t>若尔盖县森林草原专业扑火大队人员工资待遇及日常运行费用概算表</t>
  </si>
  <si>
    <t>单位：元</t>
  </si>
  <si>
    <t>五险（单位缴纳）</t>
  </si>
  <si>
    <t>序号</t>
  </si>
  <si>
    <t>类别</t>
  </si>
  <si>
    <t>岗位类型</t>
  </si>
  <si>
    <t>人数</t>
  </si>
  <si>
    <t>工资待遇
/人/月</t>
  </si>
  <si>
    <t>小计</t>
  </si>
  <si>
    <t>养老16％</t>
  </si>
  <si>
    <t>医疗7％</t>
  </si>
  <si>
    <t>工伤0.9％</t>
  </si>
  <si>
    <t>失业0.6％</t>
  </si>
  <si>
    <t>岗位补贴
/人/月</t>
  </si>
  <si>
    <t>伙食补助
/人/月</t>
  </si>
  <si>
    <t xml:space="preserve">  个人意外
商业保险/人/年</t>
  </si>
  <si>
    <t>体检费/人/年</t>
  </si>
  <si>
    <t xml:space="preserve">工资/人/年
</t>
  </si>
  <si>
    <t>每人年所需费用合计</t>
  </si>
  <si>
    <t>合计</t>
  </si>
  <si>
    <t>缴费基数</t>
  </si>
  <si>
    <t>人员
待遇</t>
  </si>
  <si>
    <r>
      <rPr>
        <sz val="28"/>
        <color indexed="8"/>
        <rFont val="宋体"/>
        <charset val="134"/>
      </rPr>
      <t xml:space="preserve">中队长
</t>
    </r>
    <r>
      <rPr>
        <sz val="16"/>
        <color indexed="8"/>
        <rFont val="宋体"/>
        <charset val="134"/>
      </rPr>
      <t>（副大队长）</t>
    </r>
  </si>
  <si>
    <t>副中队长</t>
  </si>
  <si>
    <t>班长</t>
  </si>
  <si>
    <t>副班长</t>
  </si>
  <si>
    <t>队员</t>
  </si>
  <si>
    <r>
      <rPr>
        <sz val="28"/>
        <color indexed="8"/>
        <rFont val="宋体"/>
        <charset val="134"/>
      </rPr>
      <t xml:space="preserve">厨师
</t>
    </r>
    <r>
      <rPr>
        <sz val="16"/>
        <color indexed="8"/>
        <rFont val="宋体"/>
        <charset val="134"/>
      </rPr>
      <t>（不包含在50人队伍中）</t>
    </r>
  </si>
  <si>
    <t>日常运
行费用</t>
  </si>
  <si>
    <t>水电费</t>
  </si>
  <si>
    <t>两个中队每年各安排水电费60000元，共计120000元</t>
  </si>
  <si>
    <t>机具维修</t>
  </si>
  <si>
    <t>两个中队每年各安排机具维修费30000元，共计60000元</t>
  </si>
  <si>
    <t xml:space="preserve">其他费用 </t>
  </si>
  <si>
    <t>两个中队各安排其他费用50000元，共计100000元，用于开展办公耗材采购等日常工作。</t>
  </si>
  <si>
    <t>若尔盖县森林草原专业扑火大队人员工资待遇及日常运行费用保障分配表</t>
  </si>
  <si>
    <t>资金来源</t>
  </si>
  <si>
    <t>百分比</t>
  </si>
  <si>
    <t>分配金额（万元）</t>
  </si>
  <si>
    <t>备注</t>
  </si>
  <si>
    <t>县财政</t>
  </si>
  <si>
    <t>岷江国有林保护局</t>
  </si>
  <si>
    <t>天保资金</t>
  </si>
  <si>
    <t xml:space="preserve">   </t>
  </si>
  <si>
    <t>中航安盟保险公司</t>
  </si>
  <si>
    <t>五险（个人缴纳）</t>
  </si>
  <si>
    <t>基本工资
/人/月</t>
  </si>
  <si>
    <t>养老8％</t>
  </si>
  <si>
    <t>医疗2％
(大病20元/人/月)</t>
  </si>
  <si>
    <t>失业0.4％</t>
  </si>
  <si>
    <t>附件1</t>
    <phoneticPr fontId="17" type="noConversion"/>
  </si>
  <si>
    <t>附件2</t>
    <phoneticPr fontId="17" type="noConversion"/>
  </si>
</sst>
</file>

<file path=xl/styles.xml><?xml version="1.0" encoding="utf-8"?>
<styleSheet xmlns="http://schemas.openxmlformats.org/spreadsheetml/2006/main">
  <fonts count="20">
    <font>
      <sz val="11"/>
      <color theme="1"/>
      <name val="宋体"/>
      <charset val="134"/>
      <scheme val="minor"/>
    </font>
    <font>
      <b/>
      <sz val="36"/>
      <color indexed="8"/>
      <name val="仿宋"/>
      <family val="3"/>
      <charset val="134"/>
    </font>
    <font>
      <b/>
      <sz val="48"/>
      <color indexed="8"/>
      <name val="宋体"/>
      <charset val="134"/>
    </font>
    <font>
      <b/>
      <sz val="36"/>
      <color indexed="8"/>
      <name val="宋体"/>
      <charset val="134"/>
    </font>
    <font>
      <b/>
      <sz val="24"/>
      <color indexed="8"/>
      <name val="宋体"/>
      <charset val="134"/>
    </font>
    <font>
      <b/>
      <sz val="20"/>
      <color indexed="8"/>
      <name val="宋体"/>
      <charset val="134"/>
    </font>
    <font>
      <b/>
      <sz val="16"/>
      <color indexed="8"/>
      <name val="宋体"/>
      <charset val="134"/>
    </font>
    <font>
      <b/>
      <sz val="22"/>
      <color indexed="8"/>
      <name val="宋体"/>
      <charset val="134"/>
    </font>
    <font>
      <sz val="28"/>
      <color indexed="8"/>
      <name val="宋体"/>
      <charset val="134"/>
    </font>
    <font>
      <b/>
      <sz val="12"/>
      <color indexed="8"/>
      <name val="宋体"/>
      <charset val="134"/>
    </font>
    <font>
      <b/>
      <sz val="14"/>
      <color indexed="8"/>
      <name val="宋体"/>
      <charset val="134"/>
    </font>
    <font>
      <b/>
      <sz val="18"/>
      <color indexed="8"/>
      <name val="宋体"/>
      <charset val="134"/>
    </font>
    <font>
      <sz val="22"/>
      <color indexed="8"/>
      <name val="宋体"/>
      <charset val="134"/>
    </font>
    <font>
      <b/>
      <sz val="20"/>
      <color indexed="8"/>
      <name val="仿宋"/>
      <family val="3"/>
      <charset val="134"/>
    </font>
    <font>
      <sz val="20"/>
      <color indexed="8"/>
      <name val="仿宋_GB2312"/>
      <family val="3"/>
      <charset val="134"/>
    </font>
    <font>
      <sz val="20"/>
      <color indexed="8"/>
      <name val="宋体"/>
      <charset val="134"/>
    </font>
    <font>
      <sz val="16"/>
      <color indexed="8"/>
      <name val="宋体"/>
      <charset val="134"/>
    </font>
    <font>
      <sz val="9"/>
      <name val="宋体"/>
      <charset val="134"/>
    </font>
    <font>
      <sz val="36"/>
      <color indexed="8"/>
      <name val="黑体"/>
      <family val="3"/>
      <charset val="134"/>
    </font>
    <font>
      <sz val="20"/>
      <color indexed="8"/>
      <name val="黑体"/>
      <family val="3"/>
      <charset val="13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9" fontId="12"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2" fillId="0" borderId="1" xfId="0" applyFont="1" applyBorder="1">
      <alignment vertical="center"/>
    </xf>
    <xf numFmtId="0" fontId="15" fillId="0" borderId="0" xfId="0" applyFont="1">
      <alignment vertical="center"/>
    </xf>
    <xf numFmtId="0" fontId="18"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9" fillId="0" borderId="1"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1"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left" vertical="center"/>
    </xf>
    <xf numFmtId="0" fontId="4" fillId="0" borderId="0" xfId="0" applyFont="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1" fillId="0" borderId="0"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Q15"/>
  <sheetViews>
    <sheetView view="pageBreakPreview" zoomScale="55" zoomScaleNormal="130" zoomScaleSheetLayoutView="55" workbookViewId="0">
      <selection activeCell="C6" sqref="C6"/>
    </sheetView>
  </sheetViews>
  <sheetFormatPr defaultColWidth="9" defaultRowHeight="13.5"/>
  <cols>
    <col min="1" max="2" width="13.375" customWidth="1"/>
    <col min="3" max="3" width="27.25" customWidth="1"/>
    <col min="4" max="4" width="12.625" customWidth="1"/>
    <col min="5" max="5" width="22.75" customWidth="1"/>
    <col min="6" max="6" width="17.5" customWidth="1"/>
    <col min="7" max="10" width="15.625" customWidth="1"/>
    <col min="11" max="12" width="17.875" customWidth="1"/>
    <col min="13" max="13" width="19.5" customWidth="1"/>
    <col min="14" max="14" width="15.375" customWidth="1"/>
    <col min="15" max="15" width="17.5" customWidth="1"/>
    <col min="16" max="16" width="23.875" customWidth="1"/>
    <col min="17" max="17" width="27.5" customWidth="1"/>
  </cols>
  <sheetData>
    <row r="1" spans="1:17" ht="68.099999999999994" customHeight="1">
      <c r="A1" s="19" t="s">
        <v>51</v>
      </c>
      <c r="B1" s="20"/>
      <c r="C1" s="20"/>
    </row>
    <row r="2" spans="1:17" ht="96" customHeight="1">
      <c r="A2" s="21" t="s">
        <v>1</v>
      </c>
      <c r="B2" s="21"/>
      <c r="C2" s="21"/>
      <c r="D2" s="21"/>
      <c r="E2" s="21"/>
      <c r="F2" s="21"/>
      <c r="G2" s="21"/>
      <c r="H2" s="21"/>
      <c r="I2" s="21"/>
      <c r="J2" s="21"/>
      <c r="K2" s="21"/>
      <c r="L2" s="21"/>
      <c r="M2" s="21"/>
      <c r="N2" s="21"/>
      <c r="O2" s="21"/>
      <c r="P2" s="21"/>
      <c r="Q2" s="21"/>
    </row>
    <row r="3" spans="1:17" ht="45.95" customHeight="1">
      <c r="A3" s="22"/>
      <c r="B3" s="22"/>
      <c r="C3" s="22"/>
      <c r="D3" s="22"/>
      <c r="E3" s="22"/>
      <c r="F3" s="23" t="s">
        <v>3</v>
      </c>
      <c r="G3" s="24"/>
      <c r="H3" s="24"/>
      <c r="I3" s="24"/>
      <c r="J3" s="25"/>
      <c r="K3" s="26"/>
      <c r="L3" s="26"/>
      <c r="M3" s="26"/>
      <c r="N3" s="26"/>
      <c r="O3" s="26"/>
      <c r="P3" s="26"/>
      <c r="Q3" s="26"/>
    </row>
    <row r="4" spans="1:17" ht="57.95" customHeight="1">
      <c r="A4" s="30" t="s">
        <v>4</v>
      </c>
      <c r="B4" s="30" t="s">
        <v>5</v>
      </c>
      <c r="C4" s="30" t="s">
        <v>6</v>
      </c>
      <c r="D4" s="2" t="s">
        <v>7</v>
      </c>
      <c r="E4" s="3" t="s">
        <v>8</v>
      </c>
      <c r="F4" s="37" t="s">
        <v>9</v>
      </c>
      <c r="G4" s="3" t="s">
        <v>10</v>
      </c>
      <c r="H4" s="3" t="s">
        <v>11</v>
      </c>
      <c r="I4" s="3" t="s">
        <v>12</v>
      </c>
      <c r="J4" s="3" t="s">
        <v>13</v>
      </c>
      <c r="K4" s="39" t="s">
        <v>14</v>
      </c>
      <c r="L4" s="39" t="s">
        <v>15</v>
      </c>
      <c r="M4" s="39" t="s">
        <v>16</v>
      </c>
      <c r="N4" s="39" t="s">
        <v>17</v>
      </c>
      <c r="O4" s="39" t="s">
        <v>18</v>
      </c>
      <c r="P4" s="39" t="s">
        <v>19</v>
      </c>
      <c r="Q4" s="39" t="s">
        <v>20</v>
      </c>
    </row>
    <row r="5" spans="1:17" s="18" customFormat="1" ht="41.1" customHeight="1">
      <c r="A5" s="31"/>
      <c r="B5" s="31"/>
      <c r="C5" s="31"/>
      <c r="D5" s="41" t="s">
        <v>21</v>
      </c>
      <c r="E5" s="41"/>
      <c r="F5" s="38"/>
      <c r="G5" s="4">
        <v>2697</v>
      </c>
      <c r="H5" s="4">
        <v>5773</v>
      </c>
      <c r="I5" s="4">
        <v>7117</v>
      </c>
      <c r="J5" s="4">
        <v>4270</v>
      </c>
      <c r="K5" s="40"/>
      <c r="L5" s="40"/>
      <c r="M5" s="40"/>
      <c r="N5" s="40"/>
      <c r="O5" s="40"/>
      <c r="P5" s="40"/>
      <c r="Q5" s="40"/>
    </row>
    <row r="6" spans="1:17" s="12" customFormat="1" ht="80.099999999999994" customHeight="1">
      <c r="A6" s="5">
        <v>1</v>
      </c>
      <c r="B6" s="32" t="s">
        <v>22</v>
      </c>
      <c r="C6" s="6" t="s">
        <v>23</v>
      </c>
      <c r="D6" s="7">
        <v>2</v>
      </c>
      <c r="E6" s="7">
        <v>2400</v>
      </c>
      <c r="F6" s="7">
        <v>925.3</v>
      </c>
      <c r="G6" s="8">
        <v>431.52</v>
      </c>
      <c r="H6" s="8">
        <v>404.11</v>
      </c>
      <c r="I6" s="8">
        <v>64.05</v>
      </c>
      <c r="J6" s="8">
        <v>25.62</v>
      </c>
      <c r="K6" s="8">
        <v>200</v>
      </c>
      <c r="L6" s="8">
        <v>1050</v>
      </c>
      <c r="M6" s="8">
        <v>300</v>
      </c>
      <c r="N6" s="8">
        <v>800</v>
      </c>
      <c r="O6" s="8">
        <f>E6*12+K6*12</f>
        <v>31200</v>
      </c>
      <c r="P6" s="8">
        <f>O6+F6*12+L6*12+M6+N6</f>
        <v>56003.6</v>
      </c>
      <c r="Q6" s="8">
        <f>P6*D6</f>
        <v>112007.2</v>
      </c>
    </row>
    <row r="7" spans="1:17" s="12" customFormat="1" ht="80.099999999999994" customHeight="1">
      <c r="A7" s="5">
        <v>2</v>
      </c>
      <c r="B7" s="33"/>
      <c r="C7" s="8" t="s">
        <v>24</v>
      </c>
      <c r="D7" s="8">
        <v>2</v>
      </c>
      <c r="E7" s="7">
        <v>2400</v>
      </c>
      <c r="F7" s="7">
        <v>925.3</v>
      </c>
      <c r="G7" s="8">
        <v>431.52</v>
      </c>
      <c r="H7" s="8">
        <v>404.11</v>
      </c>
      <c r="I7" s="8">
        <v>64.05</v>
      </c>
      <c r="J7" s="8">
        <v>25.62</v>
      </c>
      <c r="K7" s="8">
        <v>150</v>
      </c>
      <c r="L7" s="8">
        <v>1050</v>
      </c>
      <c r="M7" s="8">
        <v>300</v>
      </c>
      <c r="N7" s="8">
        <v>800</v>
      </c>
      <c r="O7" s="8">
        <f>E7*12+K7*12</f>
        <v>30600</v>
      </c>
      <c r="P7" s="8">
        <f>O7+F7*12+L7*12+M7+N7</f>
        <v>55403.6</v>
      </c>
      <c r="Q7" s="8">
        <f>P7*D7</f>
        <v>110807.2</v>
      </c>
    </row>
    <row r="8" spans="1:17" s="12" customFormat="1" ht="80.099999999999994" customHeight="1">
      <c r="A8" s="5">
        <v>3</v>
      </c>
      <c r="B8" s="33"/>
      <c r="C8" s="8" t="s">
        <v>25</v>
      </c>
      <c r="D8" s="8">
        <v>6</v>
      </c>
      <c r="E8" s="7">
        <v>2400</v>
      </c>
      <c r="F8" s="7">
        <v>925.3</v>
      </c>
      <c r="G8" s="8">
        <v>431.52</v>
      </c>
      <c r="H8" s="8">
        <v>404.11</v>
      </c>
      <c r="I8" s="8">
        <v>64.05</v>
      </c>
      <c r="J8" s="8">
        <v>25.62</v>
      </c>
      <c r="K8" s="8">
        <v>100</v>
      </c>
      <c r="L8" s="8">
        <v>1050</v>
      </c>
      <c r="M8" s="8">
        <v>300</v>
      </c>
      <c r="N8" s="8">
        <v>800</v>
      </c>
      <c r="O8" s="8">
        <f>E8*12+K8*12</f>
        <v>30000</v>
      </c>
      <c r="P8" s="8">
        <f>O8+F8*12+L8*12+M8+N8</f>
        <v>54803.6</v>
      </c>
      <c r="Q8" s="8">
        <f>P8*D8</f>
        <v>328821.59999999998</v>
      </c>
    </row>
    <row r="9" spans="1:17" s="12" customFormat="1" ht="80.099999999999994" customHeight="1">
      <c r="A9" s="5">
        <v>4</v>
      </c>
      <c r="B9" s="33"/>
      <c r="C9" s="8" t="s">
        <v>26</v>
      </c>
      <c r="D9" s="8">
        <v>6</v>
      </c>
      <c r="E9" s="7">
        <v>2400</v>
      </c>
      <c r="F9" s="7">
        <v>925.3</v>
      </c>
      <c r="G9" s="8">
        <v>431.52</v>
      </c>
      <c r="H9" s="8">
        <v>404.11</v>
      </c>
      <c r="I9" s="8">
        <v>64.05</v>
      </c>
      <c r="J9" s="8">
        <v>25.62</v>
      </c>
      <c r="K9" s="8">
        <v>50</v>
      </c>
      <c r="L9" s="8">
        <v>1050</v>
      </c>
      <c r="M9" s="8">
        <v>300</v>
      </c>
      <c r="N9" s="8">
        <v>800</v>
      </c>
      <c r="O9" s="8">
        <f>E9*12+K9*12</f>
        <v>29400</v>
      </c>
      <c r="P9" s="8">
        <f>O9+F9*12+L9*12+M9+N9</f>
        <v>54203.6</v>
      </c>
      <c r="Q9" s="8">
        <f>P9*D9</f>
        <v>325221.59999999998</v>
      </c>
    </row>
    <row r="10" spans="1:17" s="12" customFormat="1" ht="80.099999999999994" customHeight="1">
      <c r="A10" s="5">
        <v>5</v>
      </c>
      <c r="B10" s="33"/>
      <c r="C10" s="8" t="s">
        <v>27</v>
      </c>
      <c r="D10" s="8">
        <v>34</v>
      </c>
      <c r="E10" s="7">
        <v>2400</v>
      </c>
      <c r="F10" s="7">
        <v>925.3</v>
      </c>
      <c r="G10" s="8">
        <v>431.52</v>
      </c>
      <c r="H10" s="8">
        <v>404.11</v>
      </c>
      <c r="I10" s="8">
        <v>64.05</v>
      </c>
      <c r="J10" s="8">
        <v>25.62</v>
      </c>
      <c r="K10" s="8"/>
      <c r="L10" s="8">
        <v>1050</v>
      </c>
      <c r="M10" s="8">
        <v>300</v>
      </c>
      <c r="N10" s="8">
        <v>800</v>
      </c>
      <c r="O10" s="8">
        <f>E10*12+K10*12</f>
        <v>28800</v>
      </c>
      <c r="P10" s="8">
        <f>O10+F10*12+L10*12+M10+N10</f>
        <v>53603.6</v>
      </c>
      <c r="Q10" s="8">
        <f>P10*D10</f>
        <v>1822522.4</v>
      </c>
    </row>
    <row r="11" spans="1:17" s="12" customFormat="1" ht="80.099999999999994" customHeight="1">
      <c r="A11" s="5">
        <v>6</v>
      </c>
      <c r="B11" s="34"/>
      <c r="C11" s="9" t="s">
        <v>28</v>
      </c>
      <c r="D11" s="8">
        <v>4</v>
      </c>
      <c r="E11" s="8">
        <v>3500</v>
      </c>
      <c r="F11" s="8"/>
      <c r="G11" s="8"/>
      <c r="H11" s="8"/>
      <c r="I11" s="8"/>
      <c r="J11" s="8"/>
      <c r="K11" s="8"/>
      <c r="L11" s="8"/>
      <c r="M11" s="8"/>
      <c r="N11" s="8"/>
      <c r="O11" s="8"/>
      <c r="P11" s="8"/>
      <c r="Q11" s="8">
        <v>168000</v>
      </c>
    </row>
    <row r="12" spans="1:17" s="12" customFormat="1" ht="63" customHeight="1">
      <c r="A12" s="5">
        <v>7</v>
      </c>
      <c r="B12" s="35" t="s">
        <v>29</v>
      </c>
      <c r="C12" s="8" t="s">
        <v>30</v>
      </c>
      <c r="D12" s="27" t="s">
        <v>31</v>
      </c>
      <c r="E12" s="27"/>
      <c r="F12" s="27"/>
      <c r="G12" s="27"/>
      <c r="H12" s="27"/>
      <c r="I12" s="27"/>
      <c r="J12" s="27"/>
      <c r="K12" s="27"/>
      <c r="L12" s="27"/>
      <c r="M12" s="27"/>
      <c r="N12" s="27"/>
      <c r="O12" s="28"/>
      <c r="P12" s="11"/>
      <c r="Q12" s="8">
        <v>120000</v>
      </c>
    </row>
    <row r="13" spans="1:17" s="12" customFormat="1" ht="64.5" customHeight="1">
      <c r="A13" s="5">
        <v>8</v>
      </c>
      <c r="B13" s="35"/>
      <c r="C13" s="8" t="s">
        <v>32</v>
      </c>
      <c r="D13" s="27" t="s">
        <v>33</v>
      </c>
      <c r="E13" s="27"/>
      <c r="F13" s="27"/>
      <c r="G13" s="27"/>
      <c r="H13" s="27"/>
      <c r="I13" s="27"/>
      <c r="J13" s="27"/>
      <c r="K13" s="27"/>
      <c r="L13" s="27"/>
      <c r="M13" s="27"/>
      <c r="N13" s="27"/>
      <c r="O13" s="28"/>
      <c r="P13" s="11"/>
      <c r="Q13" s="8">
        <v>60000</v>
      </c>
    </row>
    <row r="14" spans="1:17" s="12" customFormat="1" ht="69.75" customHeight="1">
      <c r="A14" s="5">
        <v>9</v>
      </c>
      <c r="B14" s="36"/>
      <c r="C14" s="8" t="s">
        <v>34</v>
      </c>
      <c r="D14" s="27" t="s">
        <v>35</v>
      </c>
      <c r="E14" s="27"/>
      <c r="F14" s="27"/>
      <c r="G14" s="27"/>
      <c r="H14" s="27"/>
      <c r="I14" s="27"/>
      <c r="J14" s="27"/>
      <c r="K14" s="27"/>
      <c r="L14" s="27"/>
      <c r="M14" s="27"/>
      <c r="N14" s="27"/>
      <c r="O14" s="28"/>
      <c r="P14" s="11"/>
      <c r="Q14" s="8">
        <v>100000</v>
      </c>
    </row>
    <row r="15" spans="1:17" s="12" customFormat="1" ht="80.099999999999994" customHeight="1">
      <c r="A15" s="29" t="s">
        <v>20</v>
      </c>
      <c r="B15" s="27"/>
      <c r="C15" s="27"/>
      <c r="D15" s="27"/>
      <c r="E15" s="27"/>
      <c r="F15" s="27"/>
      <c r="G15" s="27"/>
      <c r="H15" s="27"/>
      <c r="I15" s="27"/>
      <c r="J15" s="27"/>
      <c r="K15" s="27"/>
      <c r="L15" s="27"/>
      <c r="M15" s="27"/>
      <c r="N15" s="27"/>
      <c r="O15" s="28"/>
      <c r="P15" s="11"/>
      <c r="Q15" s="8">
        <v>3147380</v>
      </c>
    </row>
  </sheetData>
  <mergeCells count="23">
    <mergeCell ref="M4:M5"/>
    <mergeCell ref="N4:N5"/>
    <mergeCell ref="O4:O5"/>
    <mergeCell ref="D14:O14"/>
    <mergeCell ref="A15:O15"/>
    <mergeCell ref="A4:A5"/>
    <mergeCell ref="B4:B5"/>
    <mergeCell ref="B6:B11"/>
    <mergeCell ref="B12:B14"/>
    <mergeCell ref="C4:C5"/>
    <mergeCell ref="F4:F5"/>
    <mergeCell ref="K4:K5"/>
    <mergeCell ref="D5:E5"/>
    <mergeCell ref="A1:C1"/>
    <mergeCell ref="A2:Q2"/>
    <mergeCell ref="A3:E3"/>
    <mergeCell ref="F3:J3"/>
    <mergeCell ref="K3:Q3"/>
    <mergeCell ref="D13:O13"/>
    <mergeCell ref="P4:P5"/>
    <mergeCell ref="Q4:Q5"/>
    <mergeCell ref="D12:O12"/>
    <mergeCell ref="L4:L5"/>
  </mergeCells>
  <phoneticPr fontId="17" type="noConversion"/>
  <pageMargins left="0.39305555555555599" right="0.75" top="1" bottom="1" header="0.5" footer="0.5"/>
  <pageSetup paperSize="9" scale="42" orientation="landscape" r:id="rId1"/>
</worksheet>
</file>

<file path=xl/worksheets/sheet2.xml><?xml version="1.0" encoding="utf-8"?>
<worksheet xmlns="http://schemas.openxmlformats.org/spreadsheetml/2006/main" xmlns:r="http://schemas.openxmlformats.org/officeDocument/2006/relationships">
  <dimension ref="A1:E8"/>
  <sheetViews>
    <sheetView tabSelected="1" view="pageBreakPreview" zoomScaleNormal="100" zoomScaleSheetLayoutView="100" workbookViewId="0">
      <selection activeCell="C4" sqref="C4"/>
    </sheetView>
  </sheetViews>
  <sheetFormatPr defaultColWidth="9" defaultRowHeight="13.5"/>
  <cols>
    <col min="2" max="2" width="47.875" customWidth="1"/>
    <col min="3" max="3" width="47.125" customWidth="1"/>
    <col min="4" max="4" width="40.125" customWidth="1"/>
    <col min="5" max="5" width="55.625" customWidth="1"/>
  </cols>
  <sheetData>
    <row r="1" spans="1:5" ht="42.95" customHeight="1">
      <c r="A1" s="42" t="s">
        <v>52</v>
      </c>
      <c r="B1" s="43"/>
      <c r="C1" s="43"/>
      <c r="D1" s="43"/>
      <c r="E1" s="43"/>
    </row>
    <row r="2" spans="1:5" ht="31.5">
      <c r="A2" s="44" t="s">
        <v>36</v>
      </c>
      <c r="B2" s="44"/>
      <c r="C2" s="44"/>
      <c r="D2" s="44"/>
      <c r="E2" s="44"/>
    </row>
    <row r="3" spans="1:5" ht="50.1" customHeight="1">
      <c r="A3" s="13" t="s">
        <v>4</v>
      </c>
      <c r="B3" s="13" t="s">
        <v>37</v>
      </c>
      <c r="C3" s="13" t="s">
        <v>38</v>
      </c>
      <c r="D3" s="13" t="s">
        <v>39</v>
      </c>
      <c r="E3" s="13" t="s">
        <v>40</v>
      </c>
    </row>
    <row r="4" spans="1:5" s="12" customFormat="1" ht="80.099999999999994" customHeight="1">
      <c r="A4" s="14">
        <v>1</v>
      </c>
      <c r="B4" s="14" t="s">
        <v>41</v>
      </c>
      <c r="C4" s="15">
        <v>0.4</v>
      </c>
      <c r="D4" s="16">
        <v>125.8952</v>
      </c>
      <c r="E4" s="17"/>
    </row>
    <row r="5" spans="1:5" s="12" customFormat="1" ht="80.099999999999994" customHeight="1">
      <c r="A5" s="14">
        <v>2</v>
      </c>
      <c r="B5" s="14" t="s">
        <v>42</v>
      </c>
      <c r="C5" s="15">
        <v>0.3</v>
      </c>
      <c r="D5" s="16">
        <v>94.421400000000006</v>
      </c>
      <c r="E5" s="17"/>
    </row>
    <row r="6" spans="1:5" s="12" customFormat="1" ht="80.099999999999994" customHeight="1">
      <c r="A6" s="14">
        <v>3</v>
      </c>
      <c r="B6" s="14" t="s">
        <v>43</v>
      </c>
      <c r="C6" s="15">
        <v>0.2</v>
      </c>
      <c r="D6" s="16">
        <v>62.947600000000001</v>
      </c>
      <c r="E6" s="17" t="s">
        <v>44</v>
      </c>
    </row>
    <row r="7" spans="1:5" s="12" customFormat="1" ht="80.099999999999994" customHeight="1">
      <c r="A7" s="14">
        <v>4</v>
      </c>
      <c r="B7" s="14" t="s">
        <v>45</v>
      </c>
      <c r="C7" s="15">
        <v>0.1</v>
      </c>
      <c r="D7" s="16">
        <v>31.473800000000001</v>
      </c>
      <c r="E7" s="17"/>
    </row>
    <row r="8" spans="1:5" s="12" customFormat="1" ht="80.099999999999994" customHeight="1">
      <c r="A8" s="45" t="s">
        <v>20</v>
      </c>
      <c r="B8" s="46"/>
      <c r="C8" s="15">
        <v>1</v>
      </c>
      <c r="D8" s="14">
        <v>314.738</v>
      </c>
      <c r="E8" s="17"/>
    </row>
  </sheetData>
  <mergeCells count="3">
    <mergeCell ref="A1:E1"/>
    <mergeCell ref="A2:E2"/>
    <mergeCell ref="A8:B8"/>
  </mergeCells>
  <phoneticPr fontId="17" type="noConversion"/>
  <pageMargins left="0.75" right="0.75" top="0.66874999999999996" bottom="1" header="0.5" footer="0.5"/>
  <pageSetup paperSize="9" scale="64"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E15" sqref="E15"/>
    </sheetView>
  </sheetViews>
  <sheetFormatPr defaultColWidth="9" defaultRowHeight="13.5"/>
  <sheetData/>
  <phoneticPr fontId="17"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1:U16"/>
  <sheetViews>
    <sheetView topLeftCell="A13" workbookViewId="0">
      <selection sqref="A1:U16"/>
    </sheetView>
  </sheetViews>
  <sheetFormatPr defaultColWidth="9" defaultRowHeight="13.5"/>
  <sheetData>
    <row r="1" spans="1:21" ht="46.5">
      <c r="A1" s="20" t="s">
        <v>0</v>
      </c>
      <c r="B1" s="20"/>
      <c r="C1" s="20"/>
    </row>
    <row r="2" spans="1:21" ht="61.5">
      <c r="A2" s="21" t="s">
        <v>1</v>
      </c>
      <c r="B2" s="21"/>
      <c r="C2" s="21"/>
      <c r="D2" s="21"/>
      <c r="E2" s="21"/>
      <c r="F2" s="21"/>
      <c r="G2" s="21"/>
      <c r="H2" s="21"/>
      <c r="I2" s="21"/>
      <c r="J2" s="21"/>
      <c r="K2" s="21"/>
      <c r="L2" s="21"/>
      <c r="M2" s="21"/>
      <c r="N2" s="21"/>
      <c r="O2" s="21"/>
      <c r="P2" s="21"/>
      <c r="Q2" s="21"/>
      <c r="R2" s="21"/>
      <c r="S2" s="21"/>
      <c r="T2" s="21"/>
      <c r="U2" s="21"/>
    </row>
    <row r="3" spans="1:21" ht="46.5">
      <c r="A3" s="1"/>
      <c r="B3" s="1"/>
      <c r="C3" s="1"/>
      <c r="D3" s="1"/>
      <c r="E3" s="1"/>
      <c r="F3" s="1"/>
      <c r="G3" s="1"/>
      <c r="H3" s="1"/>
      <c r="I3" s="1"/>
      <c r="J3" s="1"/>
      <c r="K3" s="1"/>
      <c r="L3" s="1"/>
      <c r="M3" s="1"/>
      <c r="N3" s="1"/>
      <c r="O3" s="1"/>
      <c r="P3" s="1"/>
      <c r="Q3" s="1"/>
      <c r="R3" s="1"/>
      <c r="S3" s="47" t="s">
        <v>2</v>
      </c>
      <c r="T3" s="47"/>
      <c r="U3" s="47"/>
    </row>
    <row r="4" spans="1:21" ht="31.5">
      <c r="A4" s="22"/>
      <c r="B4" s="22"/>
      <c r="C4" s="22"/>
      <c r="D4" s="22"/>
      <c r="E4" s="22"/>
      <c r="F4" s="23" t="s">
        <v>3</v>
      </c>
      <c r="G4" s="24"/>
      <c r="H4" s="24"/>
      <c r="I4" s="24"/>
      <c r="J4" s="25"/>
      <c r="K4" s="24" t="s">
        <v>46</v>
      </c>
      <c r="L4" s="24"/>
      <c r="M4" s="24"/>
      <c r="N4" s="25"/>
      <c r="O4" s="26"/>
      <c r="P4" s="26"/>
      <c r="Q4" s="26"/>
      <c r="R4" s="26"/>
      <c r="S4" s="26"/>
      <c r="T4" s="26"/>
      <c r="U4" s="26"/>
    </row>
    <row r="5" spans="1:21" ht="93.75">
      <c r="A5" s="30" t="s">
        <v>4</v>
      </c>
      <c r="B5" s="30" t="s">
        <v>5</v>
      </c>
      <c r="C5" s="30" t="s">
        <v>6</v>
      </c>
      <c r="D5" s="2" t="s">
        <v>7</v>
      </c>
      <c r="E5" s="3" t="s">
        <v>47</v>
      </c>
      <c r="F5" s="37" t="s">
        <v>9</v>
      </c>
      <c r="G5" s="3" t="s">
        <v>10</v>
      </c>
      <c r="H5" s="3" t="s">
        <v>11</v>
      </c>
      <c r="I5" s="3" t="s">
        <v>12</v>
      </c>
      <c r="J5" s="3" t="s">
        <v>13</v>
      </c>
      <c r="K5" s="48" t="s">
        <v>9</v>
      </c>
      <c r="L5" s="3" t="s">
        <v>48</v>
      </c>
      <c r="M5" s="10" t="s">
        <v>49</v>
      </c>
      <c r="N5" s="3" t="s">
        <v>50</v>
      </c>
      <c r="O5" s="39" t="s">
        <v>14</v>
      </c>
      <c r="P5" s="39" t="s">
        <v>15</v>
      </c>
      <c r="Q5" s="39" t="s">
        <v>16</v>
      </c>
      <c r="R5" s="39" t="s">
        <v>17</v>
      </c>
      <c r="S5" s="39" t="s">
        <v>18</v>
      </c>
      <c r="T5" s="39" t="s">
        <v>19</v>
      </c>
      <c r="U5" s="39" t="s">
        <v>20</v>
      </c>
    </row>
    <row r="6" spans="1:21" ht="25.5">
      <c r="A6" s="31"/>
      <c r="B6" s="31"/>
      <c r="C6" s="31"/>
      <c r="D6" s="41" t="s">
        <v>21</v>
      </c>
      <c r="E6" s="41"/>
      <c r="F6" s="38"/>
      <c r="G6" s="4">
        <v>2697</v>
      </c>
      <c r="H6" s="4">
        <v>5773</v>
      </c>
      <c r="I6" s="4">
        <v>7117</v>
      </c>
      <c r="J6" s="4">
        <v>4270</v>
      </c>
      <c r="K6" s="49"/>
      <c r="L6" s="4">
        <v>2697</v>
      </c>
      <c r="M6" s="4">
        <v>5773</v>
      </c>
      <c r="N6" s="4">
        <v>4270</v>
      </c>
      <c r="O6" s="40"/>
      <c r="P6" s="40"/>
      <c r="Q6" s="40"/>
      <c r="R6" s="40"/>
      <c r="S6" s="40"/>
      <c r="T6" s="40"/>
      <c r="U6" s="40"/>
    </row>
    <row r="7" spans="1:21" ht="166.5">
      <c r="A7" s="5">
        <v>1</v>
      </c>
      <c r="B7" s="32" t="s">
        <v>22</v>
      </c>
      <c r="C7" s="6" t="s">
        <v>23</v>
      </c>
      <c r="D7" s="7">
        <v>2</v>
      </c>
      <c r="E7" s="7">
        <v>2400</v>
      </c>
      <c r="F7" s="7">
        <v>925.3</v>
      </c>
      <c r="G7" s="8">
        <v>431.52</v>
      </c>
      <c r="H7" s="8">
        <v>404.11</v>
      </c>
      <c r="I7" s="8">
        <v>64.05</v>
      </c>
      <c r="J7" s="8">
        <v>25.62</v>
      </c>
      <c r="K7" s="8">
        <v>368.3</v>
      </c>
      <c r="L7" s="8">
        <v>215.76</v>
      </c>
      <c r="M7" s="8">
        <v>135.46</v>
      </c>
      <c r="N7" s="8">
        <v>17.079999999999998</v>
      </c>
      <c r="O7" s="8">
        <v>200</v>
      </c>
      <c r="P7" s="8">
        <v>1050</v>
      </c>
      <c r="Q7" s="8">
        <v>300</v>
      </c>
      <c r="R7" s="8">
        <v>800</v>
      </c>
      <c r="S7" s="8">
        <f>E7*12+O7*12</f>
        <v>31200</v>
      </c>
      <c r="T7" s="8">
        <f>S7+F7*12+P7*12+Q7+R7</f>
        <v>56003.6</v>
      </c>
      <c r="U7" s="8">
        <f>T7*D7</f>
        <v>112007.2</v>
      </c>
    </row>
    <row r="8" spans="1:21" ht="35.25">
      <c r="A8" s="5">
        <v>2</v>
      </c>
      <c r="B8" s="33"/>
      <c r="C8" s="8" t="s">
        <v>24</v>
      </c>
      <c r="D8" s="8">
        <v>2</v>
      </c>
      <c r="E8" s="7">
        <v>2400</v>
      </c>
      <c r="F8" s="7">
        <v>925.3</v>
      </c>
      <c r="G8" s="8">
        <v>431.52</v>
      </c>
      <c r="H8" s="8">
        <v>404.11</v>
      </c>
      <c r="I8" s="8">
        <v>64.05</v>
      </c>
      <c r="J8" s="8">
        <v>25.62</v>
      </c>
      <c r="K8" s="8">
        <v>368.3</v>
      </c>
      <c r="L8" s="8">
        <v>215.76</v>
      </c>
      <c r="M8" s="8">
        <v>135.46</v>
      </c>
      <c r="N8" s="8">
        <v>17.079999999999998</v>
      </c>
      <c r="O8" s="8">
        <v>150</v>
      </c>
      <c r="P8" s="8">
        <v>1050</v>
      </c>
      <c r="Q8" s="8">
        <v>300</v>
      </c>
      <c r="R8" s="8">
        <v>800</v>
      </c>
      <c r="S8" s="8">
        <f>E8*12+O8*12</f>
        <v>30600</v>
      </c>
      <c r="T8" s="8">
        <f>S8+F8*12+P8*12+Q8+R8</f>
        <v>55403.6</v>
      </c>
      <c r="U8" s="8">
        <f>T8*D8</f>
        <v>110807.2</v>
      </c>
    </row>
    <row r="9" spans="1:21" ht="35.25">
      <c r="A9" s="5">
        <v>3</v>
      </c>
      <c r="B9" s="33"/>
      <c r="C9" s="8" t="s">
        <v>25</v>
      </c>
      <c r="D9" s="8">
        <v>6</v>
      </c>
      <c r="E9" s="7">
        <v>2400</v>
      </c>
      <c r="F9" s="7">
        <v>925.3</v>
      </c>
      <c r="G9" s="8">
        <v>431.52</v>
      </c>
      <c r="H9" s="8">
        <v>404.11</v>
      </c>
      <c r="I9" s="8">
        <v>64.05</v>
      </c>
      <c r="J9" s="8">
        <v>25.62</v>
      </c>
      <c r="K9" s="8">
        <v>368.3</v>
      </c>
      <c r="L9" s="8">
        <v>215.76</v>
      </c>
      <c r="M9" s="8">
        <v>135.46</v>
      </c>
      <c r="N9" s="8">
        <v>17.079999999999998</v>
      </c>
      <c r="O9" s="8">
        <v>100</v>
      </c>
      <c r="P9" s="8">
        <v>1050</v>
      </c>
      <c r="Q9" s="8">
        <v>300</v>
      </c>
      <c r="R9" s="8">
        <v>800</v>
      </c>
      <c r="S9" s="8">
        <f>E9*12+O9*12</f>
        <v>30000</v>
      </c>
      <c r="T9" s="8">
        <f>S9+F9*12+P9*12+Q9+R9</f>
        <v>54803.6</v>
      </c>
      <c r="U9" s="8">
        <f>T9*D9</f>
        <v>328821.59999999998</v>
      </c>
    </row>
    <row r="10" spans="1:21" ht="35.25">
      <c r="A10" s="5">
        <v>4</v>
      </c>
      <c r="B10" s="33"/>
      <c r="C10" s="8" t="s">
        <v>26</v>
      </c>
      <c r="D10" s="8">
        <v>6</v>
      </c>
      <c r="E10" s="7">
        <v>2400</v>
      </c>
      <c r="F10" s="7">
        <v>925.3</v>
      </c>
      <c r="G10" s="8">
        <v>431.52</v>
      </c>
      <c r="H10" s="8">
        <v>404.11</v>
      </c>
      <c r="I10" s="8">
        <v>64.05</v>
      </c>
      <c r="J10" s="8">
        <v>25.62</v>
      </c>
      <c r="K10" s="8">
        <v>368.3</v>
      </c>
      <c r="L10" s="8">
        <v>215.76</v>
      </c>
      <c r="M10" s="8">
        <v>135.46</v>
      </c>
      <c r="N10" s="8">
        <v>17.079999999999998</v>
      </c>
      <c r="O10" s="8">
        <v>50</v>
      </c>
      <c r="P10" s="8">
        <v>1050</v>
      </c>
      <c r="Q10" s="8">
        <v>300</v>
      </c>
      <c r="R10" s="8">
        <v>800</v>
      </c>
      <c r="S10" s="8">
        <f>E10*12+O10*12</f>
        <v>29400</v>
      </c>
      <c r="T10" s="8">
        <f>S10+F10*12+P10*12+Q10+R10</f>
        <v>54203.6</v>
      </c>
      <c r="U10" s="8">
        <f>T10*D10</f>
        <v>325221.59999999998</v>
      </c>
    </row>
    <row r="11" spans="1:21" ht="35.25">
      <c r="A11" s="5">
        <v>5</v>
      </c>
      <c r="B11" s="33"/>
      <c r="C11" s="8" t="s">
        <v>27</v>
      </c>
      <c r="D11" s="8">
        <v>34</v>
      </c>
      <c r="E11" s="7">
        <v>2400</v>
      </c>
      <c r="F11" s="7">
        <v>925.3</v>
      </c>
      <c r="G11" s="8">
        <v>431.52</v>
      </c>
      <c r="H11" s="8">
        <v>404.11</v>
      </c>
      <c r="I11" s="8">
        <v>64.05</v>
      </c>
      <c r="J11" s="8">
        <v>25.62</v>
      </c>
      <c r="K11" s="8">
        <v>368.3</v>
      </c>
      <c r="L11" s="8">
        <v>215.76</v>
      </c>
      <c r="M11" s="8">
        <v>135.46</v>
      </c>
      <c r="N11" s="8">
        <v>17.079999999999998</v>
      </c>
      <c r="O11" s="8"/>
      <c r="P11" s="8">
        <v>1050</v>
      </c>
      <c r="Q11" s="8">
        <v>300</v>
      </c>
      <c r="R11" s="8">
        <v>800</v>
      </c>
      <c r="S11" s="8">
        <f>E11*12+O11*12</f>
        <v>28800</v>
      </c>
      <c r="T11" s="8">
        <f>S11+F11*12+P11*12+Q11+R11</f>
        <v>53603.6</v>
      </c>
      <c r="U11" s="8">
        <f>T11*D11</f>
        <v>1822522.4</v>
      </c>
    </row>
    <row r="12" spans="1:21" ht="192">
      <c r="A12" s="5">
        <v>6</v>
      </c>
      <c r="B12" s="34"/>
      <c r="C12" s="9" t="s">
        <v>28</v>
      </c>
      <c r="D12" s="8">
        <v>4</v>
      </c>
      <c r="E12" s="8">
        <v>3500</v>
      </c>
      <c r="F12" s="8"/>
      <c r="G12" s="8"/>
      <c r="H12" s="8"/>
      <c r="I12" s="8"/>
      <c r="J12" s="8"/>
      <c r="K12" s="8"/>
      <c r="L12" s="8"/>
      <c r="M12" s="8"/>
      <c r="N12" s="8"/>
      <c r="O12" s="8"/>
      <c r="P12" s="8"/>
      <c r="Q12" s="8"/>
      <c r="R12" s="8"/>
      <c r="S12" s="8"/>
      <c r="T12" s="8"/>
      <c r="U12" s="8">
        <v>168000</v>
      </c>
    </row>
    <row r="13" spans="1:21" ht="35.25">
      <c r="A13" s="5">
        <v>7</v>
      </c>
      <c r="B13" s="35" t="s">
        <v>29</v>
      </c>
      <c r="C13" s="8" t="s">
        <v>30</v>
      </c>
      <c r="D13" s="27" t="s">
        <v>31</v>
      </c>
      <c r="E13" s="27"/>
      <c r="F13" s="27"/>
      <c r="G13" s="27"/>
      <c r="H13" s="27"/>
      <c r="I13" s="27"/>
      <c r="J13" s="27"/>
      <c r="K13" s="27"/>
      <c r="L13" s="27"/>
      <c r="M13" s="27"/>
      <c r="N13" s="27"/>
      <c r="O13" s="27"/>
      <c r="P13" s="27"/>
      <c r="Q13" s="27"/>
      <c r="R13" s="27"/>
      <c r="S13" s="28"/>
      <c r="T13" s="11"/>
      <c r="U13" s="8">
        <v>120000</v>
      </c>
    </row>
    <row r="14" spans="1:21" ht="35.25">
      <c r="A14" s="5">
        <v>8</v>
      </c>
      <c r="B14" s="35"/>
      <c r="C14" s="8" t="s">
        <v>32</v>
      </c>
      <c r="D14" s="27" t="s">
        <v>33</v>
      </c>
      <c r="E14" s="27"/>
      <c r="F14" s="27"/>
      <c r="G14" s="27"/>
      <c r="H14" s="27"/>
      <c r="I14" s="27"/>
      <c r="J14" s="27"/>
      <c r="K14" s="27"/>
      <c r="L14" s="27"/>
      <c r="M14" s="27"/>
      <c r="N14" s="27"/>
      <c r="O14" s="27"/>
      <c r="P14" s="27"/>
      <c r="Q14" s="27"/>
      <c r="R14" s="27"/>
      <c r="S14" s="28"/>
      <c r="T14" s="11"/>
      <c r="U14" s="8">
        <v>60000</v>
      </c>
    </row>
    <row r="15" spans="1:21" ht="35.25">
      <c r="A15" s="5">
        <v>9</v>
      </c>
      <c r="B15" s="36"/>
      <c r="C15" s="8" t="s">
        <v>34</v>
      </c>
      <c r="D15" s="27" t="s">
        <v>35</v>
      </c>
      <c r="E15" s="27"/>
      <c r="F15" s="27"/>
      <c r="G15" s="27"/>
      <c r="H15" s="27"/>
      <c r="I15" s="27"/>
      <c r="J15" s="27"/>
      <c r="K15" s="27"/>
      <c r="L15" s="27"/>
      <c r="M15" s="27"/>
      <c r="N15" s="27"/>
      <c r="O15" s="27"/>
      <c r="P15" s="27"/>
      <c r="Q15" s="27"/>
      <c r="R15" s="27"/>
      <c r="S15" s="28"/>
      <c r="T15" s="11"/>
      <c r="U15" s="8">
        <v>100000</v>
      </c>
    </row>
    <row r="16" spans="1:21" ht="35.25">
      <c r="A16" s="29" t="s">
        <v>20</v>
      </c>
      <c r="B16" s="27"/>
      <c r="C16" s="27"/>
      <c r="D16" s="27"/>
      <c r="E16" s="27"/>
      <c r="F16" s="27"/>
      <c r="G16" s="27"/>
      <c r="H16" s="27"/>
      <c r="I16" s="27"/>
      <c r="J16" s="27"/>
      <c r="K16" s="27"/>
      <c r="L16" s="27"/>
      <c r="M16" s="27"/>
      <c r="N16" s="27"/>
      <c r="O16" s="27"/>
      <c r="P16" s="27"/>
      <c r="Q16" s="27"/>
      <c r="R16" s="27"/>
      <c r="S16" s="28"/>
      <c r="T16" s="11"/>
      <c r="U16" s="8">
        <v>3147380</v>
      </c>
    </row>
  </sheetData>
  <mergeCells count="26">
    <mergeCell ref="S5:S6"/>
    <mergeCell ref="T5:T6"/>
    <mergeCell ref="U5:U6"/>
    <mergeCell ref="D6:E6"/>
    <mergeCell ref="P5:P6"/>
    <mergeCell ref="Q5:Q6"/>
    <mergeCell ref="R5:R6"/>
    <mergeCell ref="B7:B12"/>
    <mergeCell ref="B13:B15"/>
    <mergeCell ref="D13:S13"/>
    <mergeCell ref="D14:S14"/>
    <mergeCell ref="D15:S15"/>
    <mergeCell ref="A16:S16"/>
    <mergeCell ref="C5:C6"/>
    <mergeCell ref="F5:F6"/>
    <mergeCell ref="K5:K6"/>
    <mergeCell ref="O5:O6"/>
    <mergeCell ref="A5:A6"/>
    <mergeCell ref="B5:B6"/>
    <mergeCell ref="A1:C1"/>
    <mergeCell ref="A2:U2"/>
    <mergeCell ref="S3:U3"/>
    <mergeCell ref="A4:E4"/>
    <mergeCell ref="F4:J4"/>
    <mergeCell ref="K4:N4"/>
    <mergeCell ref="O4:U4"/>
  </mergeCells>
  <phoneticPr fontId="1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4</vt:i4>
      </vt:variant>
    </vt:vector>
  </HeadingPairs>
  <TitlesOfParts>
    <vt:vector size="4" baseType="lpstr">
      <vt:lpstr>概算表</vt:lpstr>
      <vt:lpstr>资金分配表</vt: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2020-11-04T06:47:19Z</cp:lastPrinted>
  <dcterms:created xsi:type="dcterms:W3CDTF">2020-10-09T05:27:00Z</dcterms:created>
  <dcterms:modified xsi:type="dcterms:W3CDTF">2020-11-04T06:51:34Z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